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ECAPE\ACAO RECUPERACAO\DEMOLIÇAO E RECONSTRUÇAO EDICULA ARS\PLANILHAS MATERIAIS\"/>
    </mc:Choice>
  </mc:AlternateContent>
  <xr:revisionPtr revIDLastSave="0" documentId="13_ncr:1_{C6B246F6-6BB6-473C-9877-370003384EF6}" xr6:coauthVersionLast="45" xr6:coauthVersionMax="45" xr10:uidLastSave="{00000000-0000-0000-0000-000000000000}"/>
  <bookViews>
    <workbookView minimized="1" xWindow="3975" yWindow="3045" windowWidth="15375" windowHeight="7875" xr2:uid="{00000000-000D-0000-FFFF-FFFF00000000}"/>
  </bookViews>
  <sheets>
    <sheet name="Materiai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" l="1"/>
  <c r="F47" i="1"/>
  <c r="F46" i="1"/>
  <c r="F45" i="1"/>
  <c r="F8" i="1"/>
  <c r="F11" i="1"/>
  <c r="F12" i="1"/>
  <c r="F22" i="1"/>
  <c r="F23" i="1"/>
  <c r="F24" i="1"/>
  <c r="F26" i="1"/>
  <c r="F30" i="1"/>
  <c r="F31" i="1"/>
  <c r="F34" i="1"/>
  <c r="F37" i="1"/>
  <c r="F38" i="1"/>
  <c r="F39" i="1"/>
  <c r="F42" i="1"/>
  <c r="F43" i="1"/>
  <c r="F5" i="1"/>
</calcChain>
</file>

<file path=xl/sharedStrings.xml><?xml version="1.0" encoding="utf-8"?>
<sst xmlns="http://schemas.openxmlformats.org/spreadsheetml/2006/main" count="96" uniqueCount="78">
  <si>
    <t>Produto</t>
  </si>
  <si>
    <t>Código</t>
  </si>
  <si>
    <t>Acabamento de Registro para Base Deca 1/2", 3/4'' E 1" Alpha Cromado</t>
  </si>
  <si>
    <t>Estrutura geral</t>
  </si>
  <si>
    <t>Esquadrias</t>
  </si>
  <si>
    <t>1 uni</t>
  </si>
  <si>
    <t>Unidades/M²</t>
  </si>
  <si>
    <t xml:space="preserve">A.R.S - Quantitativo de materiais para anexo </t>
  </si>
  <si>
    <t xml:space="preserve">Cobertura </t>
  </si>
  <si>
    <t>Bacia para Caixa Acoplada Dália Branco</t>
  </si>
  <si>
    <t>Caixa Acoplada 6 Litros Dália Lírio Branca</t>
  </si>
  <si>
    <t>Lavatório para Coluna Lorenway 45x36,5cm Branco</t>
  </si>
  <si>
    <t>Coluna para Lavatório Lorenway 68x13,5cm Branca</t>
  </si>
  <si>
    <t>Torneira para Lavatório de Mesa com Bica Alta Marujá Branca</t>
  </si>
  <si>
    <t>Banheiro, Cozinha e Área de Serviço</t>
  </si>
  <si>
    <t>Cuba de Embutir Básica para Cozinha 37x43cm Cromada</t>
  </si>
  <si>
    <t>Torneira para Cozinha de Mesa Bica Móvel Mv133 Cromada</t>
  </si>
  <si>
    <t>Tanque para Coluna 20 Litros Branco</t>
  </si>
  <si>
    <t>Coluna para Tanque Branco</t>
  </si>
  <si>
    <t xml:space="preserve"> 2 uni</t>
  </si>
  <si>
    <t>Torneira para Tanque E Máquina de Lavar Marujá Branca</t>
  </si>
  <si>
    <t>Revestimento Brilhante Borda Bold Dhama 32x45cm</t>
  </si>
  <si>
    <t>Telha em Cerâmica Portuguesa Realeza Gold 40,2x24,3cm Terracota</t>
  </si>
  <si>
    <t>Piso Cerâmico Borda Bold Perfect Bege 45x45cm</t>
  </si>
  <si>
    <t>Chuveiro Elétrico 5700w 220v Gorducha 4 Temperaturas Branco</t>
  </si>
  <si>
    <t>5 uni</t>
  </si>
  <si>
    <t>3700 uni</t>
  </si>
  <si>
    <t>30,25m²</t>
  </si>
  <si>
    <t>44,21m²</t>
  </si>
  <si>
    <t>950 uni</t>
  </si>
  <si>
    <t>Pisos e Revestimentos</t>
  </si>
  <si>
    <t>4 uni</t>
  </si>
  <si>
    <t>Folha de Porta de Giro Colmeia Eucaplac 210x60cm Branco Max</t>
  </si>
  <si>
    <t>Folha de Porta de Giro Colmeia Eucaplac 210x70cm Branco Max</t>
  </si>
  <si>
    <t>3 uni</t>
  </si>
  <si>
    <t>Janela Veneziana de Correr Esquerda com 3 Folhas em Alumínio Confort 120x120cm Branco</t>
  </si>
  <si>
    <t xml:space="preserve">Janela Maxim-Ar Alumifit 60x60cm Branca </t>
  </si>
  <si>
    <t>2 uni</t>
  </si>
  <si>
    <t>Janela Maxim-Ar com 2 Seções em Alumínio Confort 60x120 Branca</t>
  </si>
  <si>
    <t>Conjunto com 2 Interruptores Paralelos com Placa Pialplus Ref. 612104</t>
  </si>
  <si>
    <t>Conjunto de 1 Interruptor Simples 10a 220v com Placa 4x2 Miluz Branca</t>
  </si>
  <si>
    <t>Conjunto de 1 Tomada 2 Polos + Terra 10a 220v com Placa 4x2 Miluz Branca</t>
  </si>
  <si>
    <t>Módulo Tomada Antena Tv para Cabo Coaxial Modulare Branco</t>
  </si>
  <si>
    <t>Placa para 1 Módulo Horizontal 4''X2'' Modulare Branca</t>
  </si>
  <si>
    <t xml:space="preserve">Iluminação e Elétrica </t>
  </si>
  <si>
    <t>Spot de Sobrepor em Alumínio para 1 Lâmpada Bocal com Aro Branco</t>
  </si>
  <si>
    <t>Spot de Sobrepor em Alumínio para 2 Lâmpadas Bocal com Aro Branco</t>
  </si>
  <si>
    <t>14 uni</t>
  </si>
  <si>
    <t xml:space="preserve">Bloco Concreto 14x19x39cm </t>
  </si>
  <si>
    <t>Porta de Correr Esquerda Premium 213x150cm Cinza</t>
  </si>
  <si>
    <t>OBS.: Materiais calculados com quantidades extatas, devendo ser acrescidas porcentagens de perda de acordo com cada material.</t>
  </si>
  <si>
    <t xml:space="preserve">159,90 Obrax </t>
  </si>
  <si>
    <t>100,00 CeC</t>
  </si>
  <si>
    <t>109,99 CeC</t>
  </si>
  <si>
    <t>60,00 CeC</t>
  </si>
  <si>
    <t>27,00 CeC</t>
  </si>
  <si>
    <t>94,99 CeC</t>
  </si>
  <si>
    <t>35,99 CeC</t>
  </si>
  <si>
    <t>189,90 CeC</t>
  </si>
  <si>
    <t>65,90 CeC</t>
  </si>
  <si>
    <t>21,00 CeC</t>
  </si>
  <si>
    <t>62,00 JVtubos</t>
  </si>
  <si>
    <t>49,99 CeC</t>
  </si>
  <si>
    <t>199,99 CeC</t>
  </si>
  <si>
    <t>119,00 Obramax</t>
  </si>
  <si>
    <t>1594,99 CeC</t>
  </si>
  <si>
    <t>299,00 Leroy</t>
  </si>
  <si>
    <t>569,99 Leroy</t>
  </si>
  <si>
    <t>448,90 Obramax</t>
  </si>
  <si>
    <t>51,12 CeC</t>
  </si>
  <si>
    <t>8,99 CeC</t>
  </si>
  <si>
    <t>6,59 ceC</t>
  </si>
  <si>
    <t>32,99 Mag Luiza</t>
  </si>
  <si>
    <t>23,77 Eletrorastro</t>
  </si>
  <si>
    <t>TOTAL</t>
  </si>
  <si>
    <t>Pia cozinha 1,50 granito</t>
  </si>
  <si>
    <t>SUB TOTAL</t>
  </si>
  <si>
    <t>Gabinete pia 1,50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</si>
</sst>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rgb="FF005A9C"/>
      <name val="Montserrat"/>
    </font>
    <font>
      <sz val="9"/>
      <color rgb="FF999999"/>
      <name val="Segoe UI"/>
      <family val="2"/>
    </font>
    <font>
      <sz val="9"/>
      <color rgb="FF999999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7"/>
      <color rgb="FF999999"/>
      <name val="Segoe UI"/>
      <family val="2"/>
    </font>
    <font>
      <sz val="9"/>
      <name val="Segoe UI"/>
      <family val="2"/>
    </font>
    <font>
      <b/>
      <sz val="14"/>
      <color rgb="FFFF0000"/>
      <name val="Calibri"/>
      <family val="2"/>
      <scheme val="minor"/>
    </font>
    <font>
      <b/>
      <sz val="14"/>
      <color rgb="FFFF0000"/>
      <name val="Segoe UI"/>
      <family val="2"/>
    </font>
    <font>
      <b/>
      <sz val="14"/>
      <color rgb="FFFF0000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/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A3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53"/>
  <sheetViews>
    <sheetView tabSelected="1" topLeftCell="B43" zoomScale="88" zoomScaleNormal="88" workbookViewId="0">
      <selection activeCell="C48" sqref="C48"/>
    </sheetView>
  </sheetViews>
  <sheetFormatPr defaultRowHeight="15"/>
  <cols>
    <col min="1" max="1" width="1.28515625" hidden="1" customWidth="1"/>
    <col min="2" max="2" width="8.7109375" customWidth="1"/>
    <col min="3" max="3" width="69.85546875" customWidth="1"/>
    <col min="4" max="4" width="13.7109375" customWidth="1"/>
    <col min="5" max="5" width="17.42578125" customWidth="1"/>
    <col min="6" max="6" width="13.7109375" style="26" customWidth="1"/>
  </cols>
  <sheetData>
    <row r="2" spans="1:6" ht="17.25">
      <c r="A2" s="18" t="s">
        <v>7</v>
      </c>
      <c r="B2" s="19"/>
      <c r="C2" s="19"/>
      <c r="D2" s="19"/>
      <c r="E2" s="13"/>
      <c r="F2" s="21"/>
    </row>
    <row r="3" spans="1:6">
      <c r="B3" s="6" t="s">
        <v>1</v>
      </c>
      <c r="C3" s="5" t="s">
        <v>0</v>
      </c>
      <c r="D3" s="6" t="s">
        <v>6</v>
      </c>
      <c r="E3" s="6"/>
      <c r="F3" s="22"/>
    </row>
    <row r="4" spans="1:6" ht="17.25">
      <c r="A4" s="18" t="s">
        <v>3</v>
      </c>
      <c r="B4" s="19"/>
      <c r="C4" s="19"/>
      <c r="D4" s="19"/>
      <c r="E4" s="13"/>
      <c r="F4" s="21"/>
    </row>
    <row r="5" spans="1:6">
      <c r="B5" s="11">
        <v>148490</v>
      </c>
      <c r="C5" s="10" t="s">
        <v>48</v>
      </c>
      <c r="D5" s="3" t="s">
        <v>26</v>
      </c>
      <c r="E5" s="3">
        <v>1.87</v>
      </c>
      <c r="F5" s="20">
        <f>1.87*3700</f>
        <v>6919</v>
      </c>
    </row>
    <row r="6" spans="1:6">
      <c r="B6" s="2"/>
      <c r="C6" s="1"/>
      <c r="D6" s="6"/>
      <c r="E6" s="6"/>
      <c r="F6" s="22"/>
    </row>
    <row r="7" spans="1:6" ht="17.25">
      <c r="A7" s="18" t="s">
        <v>8</v>
      </c>
      <c r="B7" s="19"/>
      <c r="C7" s="19"/>
      <c r="D7" s="19"/>
      <c r="E7" s="13"/>
      <c r="F7" s="21"/>
    </row>
    <row r="8" spans="1:6" ht="30">
      <c r="A8" s="5"/>
      <c r="B8" s="11">
        <v>900391</v>
      </c>
      <c r="C8" s="10" t="s">
        <v>22</v>
      </c>
      <c r="D8" s="9" t="s">
        <v>29</v>
      </c>
      <c r="E8" s="9">
        <v>1.69</v>
      </c>
      <c r="F8" s="23">
        <f>1.69*950</f>
        <v>1605.5</v>
      </c>
    </row>
    <row r="9" spans="1:6">
      <c r="B9" s="4"/>
      <c r="C9" s="1"/>
      <c r="D9" s="3"/>
      <c r="E9" s="3"/>
      <c r="F9" s="20"/>
    </row>
    <row r="10" spans="1:6" ht="17.25">
      <c r="A10" s="18" t="s">
        <v>30</v>
      </c>
      <c r="B10" s="19"/>
      <c r="C10" s="19"/>
      <c r="D10" s="19"/>
      <c r="E10" s="13"/>
      <c r="F10" s="21"/>
    </row>
    <row r="11" spans="1:6">
      <c r="A11" s="6"/>
      <c r="B11" s="11">
        <v>468679</v>
      </c>
      <c r="C11" s="10" t="s">
        <v>23</v>
      </c>
      <c r="D11" s="3" t="s">
        <v>28</v>
      </c>
      <c r="E11" s="3">
        <v>31.98</v>
      </c>
      <c r="F11" s="20">
        <f>31.98*44.21</f>
        <v>1413.8358000000001</v>
      </c>
    </row>
    <row r="12" spans="1:6">
      <c r="A12" s="5"/>
      <c r="B12" s="11">
        <v>423139</v>
      </c>
      <c r="C12" s="10" t="s">
        <v>21</v>
      </c>
      <c r="D12" s="3" t="s">
        <v>27</v>
      </c>
      <c r="E12" s="3">
        <v>15</v>
      </c>
      <c r="F12" s="20">
        <f>15*30.25</f>
        <v>453.75</v>
      </c>
    </row>
    <row r="13" spans="1:6">
      <c r="A13" s="6"/>
      <c r="B13" s="2"/>
      <c r="C13" s="1"/>
      <c r="D13" s="6"/>
      <c r="E13" s="6"/>
      <c r="F13" s="22"/>
    </row>
    <row r="14" spans="1:6" ht="17.25">
      <c r="A14" s="18" t="s">
        <v>14</v>
      </c>
      <c r="B14" s="19"/>
      <c r="C14" s="19"/>
      <c r="D14" s="19"/>
      <c r="E14" s="13"/>
      <c r="F14" s="21"/>
    </row>
    <row r="15" spans="1:6">
      <c r="B15" s="11">
        <v>267497</v>
      </c>
      <c r="C15" s="10" t="s">
        <v>9</v>
      </c>
      <c r="D15" s="3" t="s">
        <v>5</v>
      </c>
      <c r="E15" s="3" t="s">
        <v>51</v>
      </c>
      <c r="F15" s="20">
        <v>159.9</v>
      </c>
    </row>
    <row r="16" spans="1:6">
      <c r="B16" s="11">
        <v>563302</v>
      </c>
      <c r="C16" s="10" t="s">
        <v>10</v>
      </c>
      <c r="D16" s="3" t="s">
        <v>5</v>
      </c>
      <c r="E16" s="3" t="s">
        <v>52</v>
      </c>
      <c r="F16" s="20">
        <v>100</v>
      </c>
    </row>
    <row r="17" spans="1:6">
      <c r="B17" s="11">
        <v>807534</v>
      </c>
      <c r="C17" s="10" t="s">
        <v>11</v>
      </c>
      <c r="D17" s="3" t="s">
        <v>5</v>
      </c>
      <c r="E17" s="3" t="s">
        <v>53</v>
      </c>
      <c r="F17" s="20">
        <v>109.99</v>
      </c>
    </row>
    <row r="18" spans="1:6">
      <c r="B18" s="11">
        <v>160573</v>
      </c>
      <c r="C18" s="10" t="s">
        <v>12</v>
      </c>
      <c r="D18" s="3" t="s">
        <v>5</v>
      </c>
      <c r="E18" s="3" t="s">
        <v>54</v>
      </c>
      <c r="F18" s="20">
        <v>60</v>
      </c>
    </row>
    <row r="19" spans="1:6">
      <c r="B19" s="11">
        <v>501336</v>
      </c>
      <c r="C19" s="10" t="s">
        <v>13</v>
      </c>
      <c r="D19" s="3" t="s">
        <v>5</v>
      </c>
      <c r="E19" s="3" t="s">
        <v>55</v>
      </c>
      <c r="F19" s="20">
        <v>27</v>
      </c>
    </row>
    <row r="20" spans="1:6">
      <c r="B20" s="11">
        <v>917524</v>
      </c>
      <c r="C20" s="10" t="s">
        <v>15</v>
      </c>
      <c r="D20" s="3" t="s">
        <v>5</v>
      </c>
      <c r="E20" s="3" t="s">
        <v>56</v>
      </c>
      <c r="F20" s="20">
        <v>94.99</v>
      </c>
    </row>
    <row r="21" spans="1:6">
      <c r="B21" s="11">
        <v>305131</v>
      </c>
      <c r="C21" s="10" t="s">
        <v>16</v>
      </c>
      <c r="D21" s="3" t="s">
        <v>5</v>
      </c>
      <c r="E21" s="3" t="s">
        <v>57</v>
      </c>
      <c r="F21" s="20">
        <v>35.99</v>
      </c>
    </row>
    <row r="22" spans="1:6">
      <c r="B22" s="11">
        <v>816223</v>
      </c>
      <c r="C22" s="10" t="s">
        <v>17</v>
      </c>
      <c r="D22" s="3" t="s">
        <v>19</v>
      </c>
      <c r="E22" s="3" t="s">
        <v>58</v>
      </c>
      <c r="F22" s="20">
        <f>189.9*2</f>
        <v>379.8</v>
      </c>
    </row>
    <row r="23" spans="1:6">
      <c r="B23" s="11">
        <v>202524</v>
      </c>
      <c r="C23" s="10" t="s">
        <v>18</v>
      </c>
      <c r="D23" s="3" t="s">
        <v>19</v>
      </c>
      <c r="E23" s="3" t="s">
        <v>59</v>
      </c>
      <c r="F23" s="20">
        <f>65.9*2</f>
        <v>131.80000000000001</v>
      </c>
    </row>
    <row r="24" spans="1:6">
      <c r="B24" s="11">
        <v>22403</v>
      </c>
      <c r="C24" s="10" t="s">
        <v>20</v>
      </c>
      <c r="D24" s="3" t="s">
        <v>19</v>
      </c>
      <c r="E24" s="3" t="s">
        <v>60</v>
      </c>
      <c r="F24" s="20">
        <f>21.99*2</f>
        <v>43.98</v>
      </c>
    </row>
    <row r="25" spans="1:6">
      <c r="B25" s="11">
        <v>259810</v>
      </c>
      <c r="C25" s="10" t="s">
        <v>24</v>
      </c>
      <c r="D25" s="3" t="s">
        <v>5</v>
      </c>
      <c r="E25" s="3" t="s">
        <v>62</v>
      </c>
      <c r="F25" s="20">
        <v>49.99</v>
      </c>
    </row>
    <row r="26" spans="1:6" ht="30">
      <c r="B26" s="11">
        <v>163741</v>
      </c>
      <c r="C26" s="10" t="s">
        <v>2</v>
      </c>
      <c r="D26" s="3" t="s">
        <v>31</v>
      </c>
      <c r="E26" s="3" t="s">
        <v>61</v>
      </c>
      <c r="F26" s="20">
        <f>62*4</f>
        <v>248</v>
      </c>
    </row>
    <row r="27" spans="1:6">
      <c r="B27" s="2"/>
      <c r="C27" s="1"/>
      <c r="D27" s="3"/>
      <c r="E27" s="3"/>
      <c r="F27" s="20"/>
    </row>
    <row r="28" spans="1:6" ht="17.25">
      <c r="A28" s="18" t="s">
        <v>4</v>
      </c>
      <c r="B28" s="19"/>
      <c r="C28" s="19"/>
      <c r="D28" s="19"/>
      <c r="E28" s="13"/>
      <c r="F28" s="21"/>
    </row>
    <row r="29" spans="1:6">
      <c r="A29" s="1"/>
      <c r="B29" s="11">
        <v>661957</v>
      </c>
      <c r="C29" s="10" t="s">
        <v>32</v>
      </c>
      <c r="D29" s="3" t="s">
        <v>5</v>
      </c>
      <c r="E29" s="3" t="s">
        <v>63</v>
      </c>
      <c r="F29" s="20">
        <v>199.99</v>
      </c>
    </row>
    <row r="30" spans="1:6">
      <c r="A30" s="1"/>
      <c r="B30" s="11">
        <v>547246</v>
      </c>
      <c r="C30" s="10" t="s">
        <v>33</v>
      </c>
      <c r="D30" s="3" t="s">
        <v>34</v>
      </c>
      <c r="E30" s="3" t="s">
        <v>64</v>
      </c>
      <c r="F30" s="20">
        <f>119*3</f>
        <v>357</v>
      </c>
    </row>
    <row r="31" spans="1:6">
      <c r="A31" s="1"/>
      <c r="B31" s="11">
        <v>282472</v>
      </c>
      <c r="C31" s="10" t="s">
        <v>49</v>
      </c>
      <c r="D31" s="3" t="s">
        <v>37</v>
      </c>
      <c r="E31" s="3" t="s">
        <v>65</v>
      </c>
      <c r="F31" s="20">
        <f>1594.99*2</f>
        <v>3189.98</v>
      </c>
    </row>
    <row r="32" spans="1:6">
      <c r="B32" s="11">
        <v>471089</v>
      </c>
      <c r="C32" s="10" t="s">
        <v>36</v>
      </c>
      <c r="D32" s="7" t="s">
        <v>5</v>
      </c>
      <c r="E32" s="7" t="s">
        <v>66</v>
      </c>
      <c r="F32" s="24">
        <v>299</v>
      </c>
    </row>
    <row r="33" spans="1:6" ht="30">
      <c r="A33" s="6"/>
      <c r="B33" s="11">
        <v>756820</v>
      </c>
      <c r="C33" s="10" t="s">
        <v>38</v>
      </c>
      <c r="D33" s="6" t="s">
        <v>5</v>
      </c>
      <c r="E33" s="6" t="s">
        <v>67</v>
      </c>
      <c r="F33" s="22">
        <v>569.99</v>
      </c>
    </row>
    <row r="34" spans="1:6" ht="30">
      <c r="A34" s="6"/>
      <c r="B34" s="11">
        <v>940411</v>
      </c>
      <c r="C34" s="10" t="s">
        <v>35</v>
      </c>
      <c r="D34" s="6" t="s">
        <v>37</v>
      </c>
      <c r="E34" s="6" t="s">
        <v>68</v>
      </c>
      <c r="F34" s="22">
        <f>448.9*2</f>
        <v>897.8</v>
      </c>
    </row>
    <row r="35" spans="1:6">
      <c r="B35" s="4"/>
      <c r="C35" s="1"/>
      <c r="D35" s="8"/>
      <c r="E35" s="8"/>
      <c r="F35" s="25"/>
    </row>
    <row r="36" spans="1:6" ht="17.25">
      <c r="B36" s="14"/>
      <c r="C36" s="15" t="s">
        <v>44</v>
      </c>
      <c r="D36" s="12"/>
      <c r="E36" s="13"/>
      <c r="F36" s="21"/>
    </row>
    <row r="37" spans="1:6" ht="30">
      <c r="B37" s="11">
        <v>748926</v>
      </c>
      <c r="C37" s="10" t="s">
        <v>40</v>
      </c>
      <c r="D37" s="9" t="s">
        <v>25</v>
      </c>
      <c r="E37" s="9">
        <v>5.49</v>
      </c>
      <c r="F37" s="23">
        <f>5.49*5</f>
        <v>27.450000000000003</v>
      </c>
    </row>
    <row r="38" spans="1:6" ht="30">
      <c r="B38" s="11">
        <v>622559</v>
      </c>
      <c r="C38" s="10" t="s">
        <v>39</v>
      </c>
      <c r="D38" s="6" t="s">
        <v>37</v>
      </c>
      <c r="E38" s="6" t="s">
        <v>69</v>
      </c>
      <c r="F38" s="22">
        <f>51.12*2</f>
        <v>102.24</v>
      </c>
    </row>
    <row r="39" spans="1:6" ht="30">
      <c r="B39" s="11">
        <v>677182</v>
      </c>
      <c r="C39" s="10" t="s">
        <v>41</v>
      </c>
      <c r="D39" s="3" t="s">
        <v>47</v>
      </c>
      <c r="E39" s="3" t="s">
        <v>70</v>
      </c>
      <c r="F39" s="20">
        <f>14*8.99</f>
        <v>125.86</v>
      </c>
    </row>
    <row r="40" spans="1:6">
      <c r="B40" s="11">
        <v>878103</v>
      </c>
      <c r="C40" s="10" t="s">
        <v>43</v>
      </c>
      <c r="D40" s="3" t="s">
        <v>5</v>
      </c>
      <c r="E40" s="3" t="s">
        <v>71</v>
      </c>
      <c r="F40" s="20">
        <v>6.59</v>
      </c>
    </row>
    <row r="41" spans="1:6">
      <c r="B41" s="11">
        <v>878871</v>
      </c>
      <c r="C41" s="10" t="s">
        <v>42</v>
      </c>
      <c r="D41" s="6" t="s">
        <v>5</v>
      </c>
      <c r="E41" s="6">
        <v>8.99</v>
      </c>
      <c r="F41" s="22">
        <v>8.99</v>
      </c>
    </row>
    <row r="42" spans="1:6" ht="30">
      <c r="B42" s="11">
        <v>884120</v>
      </c>
      <c r="C42" s="10" t="s">
        <v>45</v>
      </c>
      <c r="D42" s="6" t="s">
        <v>25</v>
      </c>
      <c r="E42" s="6" t="s">
        <v>72</v>
      </c>
      <c r="F42" s="22">
        <f>5*32.99</f>
        <v>164.95000000000002</v>
      </c>
    </row>
    <row r="43" spans="1:6" ht="30">
      <c r="B43" s="11">
        <v>884154</v>
      </c>
      <c r="C43" s="10" t="s">
        <v>46</v>
      </c>
      <c r="D43" s="6" t="s">
        <v>37</v>
      </c>
      <c r="E43" s="6" t="s">
        <v>73</v>
      </c>
      <c r="F43" s="22">
        <f>2*2377</f>
        <v>4754</v>
      </c>
    </row>
    <row r="44" spans="1:6">
      <c r="B44" s="11"/>
      <c r="C44" s="10"/>
      <c r="D44" s="6"/>
      <c r="E44" s="6"/>
      <c r="F44" s="22"/>
    </row>
    <row r="45" spans="1:6" s="27" customFormat="1" ht="20.25">
      <c r="B45" s="28"/>
      <c r="C45" s="29" t="s">
        <v>76</v>
      </c>
      <c r="D45" s="30"/>
      <c r="E45" s="30"/>
      <c r="F45" s="31">
        <f>SUM(F4:F44)</f>
        <v>22537.365800000003</v>
      </c>
    </row>
    <row r="46" spans="1:6" s="27" customFormat="1" ht="20.25">
      <c r="B46" s="28"/>
      <c r="C46" s="29" t="s">
        <v>75</v>
      </c>
      <c r="D46" s="30">
        <v>2</v>
      </c>
      <c r="E46" s="30">
        <v>499.99</v>
      </c>
      <c r="F46" s="31">
        <f>2*499.99</f>
        <v>999.98</v>
      </c>
    </row>
    <row r="47" spans="1:6" s="27" customFormat="1" ht="20.25">
      <c r="B47" s="28"/>
      <c r="C47" s="29" t="s">
        <v>77</v>
      </c>
      <c r="D47" s="30">
        <v>2</v>
      </c>
      <c r="E47" s="30">
        <v>343.9</v>
      </c>
      <c r="F47" s="31">
        <f>2*343.9</f>
        <v>687.8</v>
      </c>
    </row>
    <row r="48" spans="1:6" s="27" customFormat="1" ht="20.25">
      <c r="B48" s="28"/>
      <c r="C48" s="29" t="s">
        <v>74</v>
      </c>
      <c r="D48" s="30"/>
      <c r="E48" s="30"/>
      <c r="F48" s="31">
        <f>SUM(F45:F47)</f>
        <v>24225.145800000002</v>
      </c>
    </row>
    <row r="49" spans="1:6" s="27" customFormat="1" ht="20.25">
      <c r="B49" s="28"/>
      <c r="C49" s="29"/>
      <c r="D49" s="30"/>
      <c r="E49" s="30"/>
      <c r="F49" s="31"/>
    </row>
    <row r="50" spans="1:6">
      <c r="B50" s="11"/>
      <c r="C50" s="10"/>
      <c r="D50" s="6"/>
      <c r="E50" s="6"/>
      <c r="F50" s="22"/>
    </row>
    <row r="51" spans="1:6">
      <c r="B51" s="11"/>
      <c r="C51" s="10"/>
      <c r="D51" s="6"/>
      <c r="E51" s="6"/>
      <c r="F51" s="22"/>
    </row>
    <row r="52" spans="1:6" ht="17.25">
      <c r="A52" s="16" t="s">
        <v>50</v>
      </c>
      <c r="B52" s="17"/>
      <c r="C52" s="17"/>
      <c r="D52" s="17"/>
      <c r="E52" s="17"/>
      <c r="F52" s="17"/>
    </row>
    <row r="53" spans="1:6">
      <c r="A53" s="6"/>
      <c r="B53" s="6"/>
      <c r="C53" s="6"/>
      <c r="D53" s="6"/>
      <c r="E53" s="6"/>
      <c r="F53" s="22"/>
    </row>
  </sheetData>
  <mergeCells count="7">
    <mergeCell ref="A52:F52"/>
    <mergeCell ref="A28:D28"/>
    <mergeCell ref="A4:D4"/>
    <mergeCell ref="A7:D7"/>
    <mergeCell ref="A2:D2"/>
    <mergeCell ref="A10:D10"/>
    <mergeCell ref="A14:D1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Evangelina Andrade</cp:lastModifiedBy>
  <cp:lastPrinted>2020-11-17T14:02:24Z</cp:lastPrinted>
  <dcterms:created xsi:type="dcterms:W3CDTF">2019-10-21T11:23:30Z</dcterms:created>
  <dcterms:modified xsi:type="dcterms:W3CDTF">2020-11-19T09:52:26Z</dcterms:modified>
</cp:coreProperties>
</file>